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D:\OneDrive - Leisure Time Holdings\Project file\oversea\2204034 ACACIA CONSOLE TABLE - CL\Production\Packaging\"/>
    </mc:Choice>
  </mc:AlternateContent>
  <xr:revisionPtr revIDLastSave="0" documentId="13_ncr:1_{6620F302-DA8B-4E51-8D48-9D04ADB04B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ighlander - Preliminary" sheetId="4" r:id="rId1"/>
  </sheets>
  <definedNames>
    <definedName name="_xlnm.Print_Area" localSheetId="0">'Highlander - Preliminary'!$A$1:$R$39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4" l="1"/>
  <c r="I13" i="4"/>
  <c r="H13" i="4"/>
  <c r="G13" i="4"/>
  <c r="F13" i="4"/>
  <c r="I12" i="4"/>
  <c r="H12" i="4"/>
  <c r="G12" i="4"/>
  <c r="F12" i="4"/>
  <c r="R11" i="4"/>
  <c r="O11" i="4"/>
  <c r="K11" i="4"/>
  <c r="I11" i="4"/>
  <c r="H11" i="4"/>
  <c r="G11" i="4"/>
  <c r="F11" i="4"/>
  <c r="R10" i="4"/>
  <c r="Q10" i="4"/>
  <c r="P10" i="4"/>
  <c r="I10" i="4"/>
  <c r="H10" i="4"/>
  <c r="G10" i="4"/>
  <c r="F10" i="4"/>
  <c r="R9" i="4"/>
  <c r="Q9" i="4"/>
  <c r="P9" i="4"/>
  <c r="I9" i="4"/>
  <c r="H9" i="4"/>
  <c r="G9" i="4"/>
  <c r="F9" i="4"/>
  <c r="R8" i="4"/>
  <c r="Q8" i="4"/>
  <c r="P8" i="4"/>
  <c r="I8" i="4"/>
  <c r="H8" i="4"/>
  <c r="G8" i="4"/>
  <c r="F8" i="4"/>
  <c r="R7" i="4"/>
  <c r="Q7" i="4"/>
  <c r="P7" i="4"/>
  <c r="I7" i="4"/>
  <c r="I14" i="4" s="1"/>
  <c r="H7" i="4"/>
  <c r="G7" i="4"/>
  <c r="F7" i="4"/>
</calcChain>
</file>

<file path=xl/sharedStrings.xml><?xml version="1.0" encoding="utf-8"?>
<sst xmlns="http://schemas.openxmlformats.org/spreadsheetml/2006/main" count="67" uniqueCount="63">
  <si>
    <t>CARTON SPECIFICATIONS</t>
  </si>
  <si>
    <t>Date:</t>
  </si>
  <si>
    <t>Item Name:</t>
  </si>
  <si>
    <t>Acacia Console Table</t>
  </si>
  <si>
    <t>Item #:</t>
  </si>
  <si>
    <t>Pallet Type:</t>
  </si>
  <si>
    <t>Plywood</t>
  </si>
  <si>
    <t>Parcel Ship:</t>
  </si>
  <si>
    <t>Yes</t>
  </si>
  <si>
    <t>Parcel Ship Quote:</t>
  </si>
  <si>
    <t>In-Club  or Ecom:</t>
  </si>
  <si>
    <t>Ecom</t>
  </si>
  <si>
    <t>Banding Comments:</t>
  </si>
  <si>
    <t>Standard banding</t>
  </si>
  <si>
    <t>General Comments:</t>
  </si>
  <si>
    <t>CARTON DETAILS</t>
  </si>
  <si>
    <t>PALLET DETAILS</t>
  </si>
  <si>
    <t>In Club/Store</t>
  </si>
  <si>
    <t>Carton Dimensions (mm)</t>
  </si>
  <si>
    <t>Wgt (kg)</t>
  </si>
  <si>
    <t>Carton Dimensions (in)</t>
  </si>
  <si>
    <t>Wgt (lbs)</t>
  </si>
  <si>
    <t>Pallet Dimensions (mm)</t>
  </si>
  <si>
    <t>Sets per Pallet</t>
  </si>
  <si>
    <t># of Pallets</t>
  </si>
  <si>
    <t>Pallet Dimensions (in)</t>
  </si>
  <si>
    <t>No</t>
  </si>
  <si>
    <t>Box 1</t>
  </si>
  <si>
    <t>Pallet Stack A:</t>
  </si>
  <si>
    <t>Box 2</t>
  </si>
  <si>
    <t>Pallet Stack B:</t>
  </si>
  <si>
    <t>China</t>
  </si>
  <si>
    <t>Solid</t>
  </si>
  <si>
    <t>Vac Slide</t>
  </si>
  <si>
    <t>Box 3</t>
  </si>
  <si>
    <t>Pallet Stack C:</t>
  </si>
  <si>
    <t>Vietnam</t>
  </si>
  <si>
    <t>Flat Pack</t>
  </si>
  <si>
    <t>Box 4</t>
  </si>
  <si>
    <t>Pallet Stack D:</t>
  </si>
  <si>
    <t>Malaysia</t>
  </si>
  <si>
    <t>Tube Slide</t>
  </si>
  <si>
    <t xml:space="preserve">Box 5   </t>
  </si>
  <si>
    <t>Sets per 40' HQ:</t>
  </si>
  <si>
    <t>Gross Weight (kg):</t>
  </si>
  <si>
    <t>Gross Weight (lb):</t>
  </si>
  <si>
    <t>Indonesia</t>
  </si>
  <si>
    <t>Tube &amp; Vac</t>
  </si>
  <si>
    <t>Box 6</t>
  </si>
  <si>
    <t xml:space="preserve">Gross weight ( Estimated)=30X472+15X32+12X2+5X32+ 13X2 =14850Kg
(Pallet A 15kg, Pallet B 12kg, Blocker 5Kg, wood frame 13kg)
Stacking Dimension( mm)=11830 x 2260 x 2434
</t>
  </si>
  <si>
    <t>Poland</t>
  </si>
  <si>
    <t>Tube &amp; Flat pack</t>
  </si>
  <si>
    <t>Box 7</t>
  </si>
  <si>
    <t>Total Unit Wt (kg):</t>
  </si>
  <si>
    <t>Total Unit Wt (lb):</t>
  </si>
  <si>
    <t>CONTAINER LOADING DIAGRAM</t>
  </si>
  <si>
    <t>q</t>
  </si>
  <si>
    <t>Comments:</t>
  </si>
  <si>
    <t>CODY FOX:</t>
  </si>
  <si>
    <t>RANDY DAY:</t>
  </si>
  <si>
    <t>ED MEISTER:</t>
  </si>
  <si>
    <t>LISA GRONAU or JESS BOGLE:</t>
  </si>
  <si>
    <t>MIKE BUTCHER: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</si>
</sst>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.00_);_(* \(#,##0.00\);_(* &quot;-&quot;??_);_(@_)"/>
    <numFmt numFmtId="177" formatCode="_(* #,##0_);_(* \(#,##0\);_(* &quot;-&quot;??_);_(@_)"/>
    <numFmt numFmtId="178" formatCode="0.000"/>
    <numFmt numFmtId="179" formatCode="&quot;$&quot;#,##0.00"/>
  </numFmts>
  <fonts count="7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176" fontId="4" fillId="0" borderId="0" applyFont="0" applyFill="0" applyBorder="0" applyAlignment="0" applyProtection="0"/>
  </cellStyleXfs>
  <cellXfs count="79">
    <xf numFmtId="0" fontId="0" fillId="0" borderId="0" xfId="0"/>
    <xf numFmtId="0" fontId="1" fillId="2" borderId="2" xfId="0" applyFont="1" applyFill="1" applyBorder="1" applyAlignment="1">
      <alignment horizontal="right" vertical="center"/>
    </xf>
    <xf numFmtId="14" fontId="0" fillId="3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0" fillId="2" borderId="3" xfId="0" applyFill="1" applyBorder="1"/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0" fillId="2" borderId="2" xfId="0" applyFill="1" applyBorder="1"/>
    <xf numFmtId="0" fontId="1" fillId="0" borderId="10" xfId="0" applyFont="1" applyBorder="1" applyAlignment="1">
      <alignment horizontal="center"/>
    </xf>
    <xf numFmtId="0" fontId="1" fillId="2" borderId="7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2" fontId="0" fillId="0" borderId="6" xfId="0" applyNumberFormat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1" fillId="2" borderId="9" xfId="0" applyFont="1" applyFill="1" applyBorder="1" applyAlignment="1">
      <alignment horizontal="right"/>
    </xf>
    <xf numFmtId="0" fontId="0" fillId="3" borderId="5" xfId="0" applyFill="1" applyBorder="1" applyAlignment="1">
      <alignment horizontal="center"/>
    </xf>
    <xf numFmtId="177" fontId="0" fillId="3" borderId="6" xfId="1" applyNumberFormat="1" applyFont="1" applyFill="1" applyBorder="1" applyAlignment="1">
      <alignment horizontal="right"/>
    </xf>
    <xf numFmtId="37" fontId="0" fillId="0" borderId="10" xfId="1" applyNumberFormat="1" applyFont="1" applyFill="1" applyBorder="1" applyAlignment="1">
      <alignment horizontal="center"/>
    </xf>
    <xf numFmtId="178" fontId="1" fillId="0" borderId="10" xfId="0" applyNumberFormat="1" applyFont="1" applyBorder="1" applyAlignment="1">
      <alignment horizontal="center"/>
    </xf>
    <xf numFmtId="37" fontId="0" fillId="0" borderId="2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79" fontId="0" fillId="0" borderId="3" xfId="0" applyNumberFormat="1" applyBorder="1" applyAlignment="1">
      <alignment horizontal="center" vertical="center"/>
    </xf>
    <xf numFmtId="179" fontId="0" fillId="0" borderId="5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0" borderId="1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3" xfId="0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right" vertical="center"/>
    </xf>
    <xf numFmtId="0" fontId="1" fillId="0" borderId="4" xfId="0" applyFont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5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</cellXfs>
  <cellStyles count="2">
    <cellStyle name="常规" xfId="0" builtinId="0"/>
    <cellStyle name="千位分隔" xfId="1" builtinId="3"/>
  </cellStyles>
  <dxfs count="4"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36</xdr:row>
          <xdr:rowOff>99060</xdr:rowOff>
        </xdr:from>
        <xdr:to>
          <xdr:col>3</xdr:col>
          <xdr:colOff>480060</xdr:colOff>
          <xdr:row>36</xdr:row>
          <xdr:rowOff>304800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Approved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37</xdr:row>
          <xdr:rowOff>99060</xdr:rowOff>
        </xdr:from>
        <xdr:to>
          <xdr:col>3</xdr:col>
          <xdr:colOff>480060</xdr:colOff>
          <xdr:row>37</xdr:row>
          <xdr:rowOff>304800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Approved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38</xdr:row>
          <xdr:rowOff>99060</xdr:rowOff>
        </xdr:from>
        <xdr:to>
          <xdr:col>3</xdr:col>
          <xdr:colOff>480060</xdr:colOff>
          <xdr:row>38</xdr:row>
          <xdr:rowOff>304800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Approved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36</xdr:row>
          <xdr:rowOff>99060</xdr:rowOff>
        </xdr:from>
        <xdr:to>
          <xdr:col>12</xdr:col>
          <xdr:colOff>144780</xdr:colOff>
          <xdr:row>36</xdr:row>
          <xdr:rowOff>304800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Approved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213360</xdr:colOff>
          <xdr:row>37</xdr:row>
          <xdr:rowOff>99060</xdr:rowOff>
        </xdr:from>
        <xdr:to>
          <xdr:col>12</xdr:col>
          <xdr:colOff>137160</xdr:colOff>
          <xdr:row>37</xdr:row>
          <xdr:rowOff>304800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Approved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0</xdr:colOff>
      <xdr:row>17</xdr:row>
      <xdr:rowOff>259080</xdr:rowOff>
    </xdr:from>
    <xdr:to>
      <xdr:col>17</xdr:col>
      <xdr:colOff>444859</xdr:colOff>
      <xdr:row>32</xdr:row>
      <xdr:rowOff>480060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10050"/>
          <a:ext cx="11739245" cy="9364980"/>
        </a:xfrm>
        <a:prstGeom prst="rect">
          <a:avLst/>
        </a:prstGeom>
      </xdr:spPr>
    </xdr:pic>
    <xdr:clientData/>
  </xdr:twoCellAnchor>
  <xdr:twoCellAnchor>
    <xdr:from>
      <xdr:col>13</xdr:col>
      <xdr:colOff>316522</xdr:colOff>
      <xdr:row>16</xdr:row>
      <xdr:rowOff>404446</xdr:rowOff>
    </xdr:from>
    <xdr:to>
      <xdr:col>15</xdr:col>
      <xdr:colOff>87922</xdr:colOff>
      <xdr:row>17</xdr:row>
      <xdr:rowOff>29308</xdr:rowOff>
    </xdr:to>
    <xdr:sp macro="" textlink="">
      <xdr:nvSpPr>
        <xdr:cNvPr id="3" name="标注: 线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216390" y="3745230"/>
          <a:ext cx="937260" cy="234950"/>
        </a:xfrm>
        <a:prstGeom prst="borderCallout1">
          <a:avLst>
            <a:gd name="adj1" fmla="val 18750"/>
            <a:gd name="adj2" fmla="val -8333"/>
            <a:gd name="adj3" fmla="val 340000"/>
            <a:gd name="adj4" fmla="val -34583"/>
          </a:avLst>
        </a:prstGeom>
        <a:noFill/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zh-CN" sz="1100">
              <a:solidFill>
                <a:sysClr val="windowText" lastClr="000000"/>
              </a:solidFill>
            </a:rPr>
            <a:t>Door side</a:t>
          </a:r>
          <a:endParaRPr lang="zh-CN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16</xdr:col>
      <xdr:colOff>281355</xdr:colOff>
      <xdr:row>22</xdr:row>
      <xdr:rowOff>486508</xdr:rowOff>
    </xdr:from>
    <xdr:to>
      <xdr:col>17</xdr:col>
      <xdr:colOff>492370</xdr:colOff>
      <xdr:row>23</xdr:row>
      <xdr:rowOff>87923</xdr:rowOff>
    </xdr:to>
    <xdr:sp macro="" textlink="">
      <xdr:nvSpPr>
        <xdr:cNvPr id="4" name="标注: 线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0918825" y="7485380"/>
          <a:ext cx="782320" cy="210820"/>
        </a:xfrm>
        <a:prstGeom prst="borderCallout1">
          <a:avLst>
            <a:gd name="adj1" fmla="val 18750"/>
            <a:gd name="adj2" fmla="val -8333"/>
            <a:gd name="adj3" fmla="val -367500"/>
            <a:gd name="adj4" fmla="val 30948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zh-CN" sz="900">
              <a:solidFill>
                <a:sysClr val="windowText" lastClr="000000"/>
              </a:solidFill>
            </a:rPr>
            <a:t>Air bag</a:t>
          </a:r>
          <a:endParaRPr lang="zh-CN" altLang="en-US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9"/>
  <sheetViews>
    <sheetView tabSelected="1" zoomScale="80" zoomScaleNormal="80" workbookViewId="0">
      <selection activeCell="W7" sqref="W7"/>
    </sheetView>
  </sheetViews>
  <sheetFormatPr defaultColWidth="9" defaultRowHeight="13.8" x14ac:dyDescent="0.25"/>
  <cols>
    <col min="1" max="1" width="9.109375" customWidth="1"/>
    <col min="2" max="2" width="10.6640625" customWidth="1"/>
    <col min="3" max="3" width="11.44140625" customWidth="1"/>
    <col min="4" max="4" width="9.88671875" customWidth="1"/>
    <col min="5" max="5" width="9.6640625" customWidth="1"/>
    <col min="6" max="7" width="9.44140625" customWidth="1"/>
    <col min="8" max="8" width="10.44140625" customWidth="1"/>
    <col min="9" max="9" width="12.21875" customWidth="1"/>
    <col min="10" max="10" width="14.6640625" customWidth="1"/>
    <col min="11" max="11" width="6.6640625" customWidth="1"/>
    <col min="12" max="13" width="8.6640625" customWidth="1"/>
    <col min="14" max="14" width="8" customWidth="1"/>
    <col min="15" max="15" width="9" customWidth="1"/>
    <col min="16" max="17" width="8.33203125" customWidth="1"/>
    <col min="18" max="18" width="10" customWidth="1"/>
    <col min="20" max="22" width="8.88671875" hidden="1" customWidth="1"/>
  </cols>
  <sheetData>
    <row r="1" spans="1:22" ht="18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22" ht="29.4" customHeight="1" x14ac:dyDescent="0.25">
      <c r="A2" s="1" t="s">
        <v>1</v>
      </c>
      <c r="B2" s="2"/>
      <c r="C2" s="1" t="s">
        <v>2</v>
      </c>
      <c r="D2" s="32" t="s">
        <v>3</v>
      </c>
      <c r="E2" s="33"/>
      <c r="F2" s="34"/>
      <c r="G2" s="1" t="s">
        <v>4</v>
      </c>
      <c r="H2" s="3">
        <v>2204034</v>
      </c>
      <c r="I2" s="1" t="s">
        <v>5</v>
      </c>
      <c r="J2" s="3" t="s">
        <v>6</v>
      </c>
      <c r="K2" s="35" t="s">
        <v>7</v>
      </c>
      <c r="L2" s="36"/>
      <c r="M2" s="37" t="s">
        <v>8</v>
      </c>
      <c r="N2" s="38"/>
      <c r="O2" s="35" t="s">
        <v>9</v>
      </c>
      <c r="P2" s="36"/>
      <c r="Q2" s="39">
        <v>0</v>
      </c>
      <c r="R2" s="40"/>
    </row>
    <row r="3" spans="1:22" ht="29.4" customHeight="1" x14ac:dyDescent="0.25">
      <c r="A3" s="4" t="s">
        <v>10</v>
      </c>
      <c r="B3" s="5" t="s">
        <v>11</v>
      </c>
      <c r="C3" s="35" t="s">
        <v>12</v>
      </c>
      <c r="D3" s="36"/>
      <c r="E3" s="41" t="s">
        <v>13</v>
      </c>
      <c r="F3" s="42"/>
      <c r="G3" s="42"/>
      <c r="H3" s="42"/>
      <c r="I3" s="43"/>
      <c r="J3" s="35" t="s">
        <v>14</v>
      </c>
      <c r="K3" s="36"/>
      <c r="L3" s="44"/>
      <c r="M3" s="45"/>
      <c r="N3" s="45"/>
      <c r="O3" s="45"/>
      <c r="P3" s="45"/>
      <c r="Q3" s="45"/>
      <c r="R3" s="46"/>
    </row>
    <row r="4" spans="1:22" ht="8.25" customHeight="1" x14ac:dyDescent="0.25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</row>
    <row r="5" spans="1:22" x14ac:dyDescent="0.25">
      <c r="A5" s="48" t="s">
        <v>15</v>
      </c>
      <c r="B5" s="48"/>
      <c r="C5" s="48"/>
      <c r="D5" s="48"/>
      <c r="E5" s="48"/>
      <c r="F5" s="48"/>
      <c r="G5" s="48"/>
      <c r="H5" s="48"/>
      <c r="I5" s="49"/>
      <c r="J5" s="50" t="s">
        <v>16</v>
      </c>
      <c r="K5" s="51"/>
      <c r="L5" s="51"/>
      <c r="M5" s="51"/>
      <c r="N5" s="51"/>
      <c r="O5" s="51"/>
      <c r="P5" s="51"/>
      <c r="Q5" s="51"/>
      <c r="R5" s="52"/>
      <c r="U5" t="s">
        <v>17</v>
      </c>
      <c r="V5" t="s">
        <v>11</v>
      </c>
    </row>
    <row r="6" spans="1:22" ht="30.6" customHeight="1" x14ac:dyDescent="0.25">
      <c r="A6" s="7"/>
      <c r="B6" s="48" t="s">
        <v>18</v>
      </c>
      <c r="C6" s="48"/>
      <c r="D6" s="49"/>
      <c r="E6" s="6" t="s">
        <v>19</v>
      </c>
      <c r="F6" s="53" t="s">
        <v>20</v>
      </c>
      <c r="G6" s="48"/>
      <c r="H6" s="49"/>
      <c r="I6" s="8" t="s">
        <v>21</v>
      </c>
      <c r="J6" s="53" t="s">
        <v>22</v>
      </c>
      <c r="K6" s="48"/>
      <c r="L6" s="48"/>
      <c r="M6" s="49"/>
      <c r="N6" s="21" t="s">
        <v>23</v>
      </c>
      <c r="O6" s="22" t="s">
        <v>24</v>
      </c>
      <c r="P6" s="53" t="s">
        <v>25</v>
      </c>
      <c r="Q6" s="48"/>
      <c r="R6" s="54"/>
      <c r="U6" t="s">
        <v>8</v>
      </c>
      <c r="V6" t="s">
        <v>26</v>
      </c>
    </row>
    <row r="7" spans="1:22" x14ac:dyDescent="0.25">
      <c r="A7" s="9" t="s">
        <v>27</v>
      </c>
      <c r="B7" s="10">
        <v>1340</v>
      </c>
      <c r="C7" s="10">
        <v>460</v>
      </c>
      <c r="D7" s="11">
        <v>180</v>
      </c>
      <c r="E7" s="12">
        <v>24</v>
      </c>
      <c r="F7" s="13">
        <f t="shared" ref="F7:F13" si="0">$B7/25.4</f>
        <v>52.755905511811029</v>
      </c>
      <c r="G7" s="14">
        <f t="shared" ref="G7:G13" si="1">$C7/25.4</f>
        <v>18.110236220472441</v>
      </c>
      <c r="H7" s="15">
        <f t="shared" ref="H7:H13" si="2">$D7/25.4</f>
        <v>7.0866141732283472</v>
      </c>
      <c r="I7" s="23">
        <f t="shared" ref="I7:I13" si="3">$E7*2.2046226218</f>
        <v>52.910942923199997</v>
      </c>
      <c r="J7" s="19" t="s">
        <v>28</v>
      </c>
      <c r="K7" s="10">
        <v>1350</v>
      </c>
      <c r="L7" s="10">
        <v>1110</v>
      </c>
      <c r="M7" s="11">
        <v>120</v>
      </c>
      <c r="N7" s="24">
        <v>14</v>
      </c>
      <c r="O7" s="12">
        <v>32</v>
      </c>
      <c r="P7" s="13">
        <f>$K7/25.4</f>
        <v>53.1496062992126</v>
      </c>
      <c r="Q7" s="14">
        <f>$L7/25.4</f>
        <v>43.700787401574807</v>
      </c>
      <c r="R7" s="14">
        <f>$M7/25.4</f>
        <v>4.7244094488188981</v>
      </c>
    </row>
    <row r="8" spans="1:22" x14ac:dyDescent="0.25">
      <c r="A8" s="9" t="s">
        <v>29</v>
      </c>
      <c r="B8" s="10"/>
      <c r="C8" s="10"/>
      <c r="D8" s="11"/>
      <c r="E8" s="12"/>
      <c r="F8" s="13">
        <f t="shared" si="0"/>
        <v>0</v>
      </c>
      <c r="G8" s="14">
        <f t="shared" si="1"/>
        <v>0</v>
      </c>
      <c r="H8" s="15">
        <f t="shared" si="2"/>
        <v>0</v>
      </c>
      <c r="I8" s="23">
        <f t="shared" si="3"/>
        <v>0</v>
      </c>
      <c r="J8" s="19" t="s">
        <v>30</v>
      </c>
      <c r="K8" s="10">
        <v>1350</v>
      </c>
      <c r="L8" s="10">
        <v>930</v>
      </c>
      <c r="M8" s="11">
        <v>120</v>
      </c>
      <c r="N8" s="24">
        <v>12</v>
      </c>
      <c r="O8" s="12">
        <v>2</v>
      </c>
      <c r="P8" s="13">
        <f>$K8/25.4</f>
        <v>53.1496062992126</v>
      </c>
      <c r="Q8" s="14">
        <f>$L8/25.4</f>
        <v>36.614173228346459</v>
      </c>
      <c r="R8" s="14">
        <f>$M8/25.4</f>
        <v>4.7244094488188981</v>
      </c>
      <c r="T8" t="s">
        <v>31</v>
      </c>
      <c r="U8" t="s">
        <v>32</v>
      </c>
      <c r="V8" t="s">
        <v>33</v>
      </c>
    </row>
    <row r="9" spans="1:22" x14ac:dyDescent="0.25">
      <c r="A9" s="9" t="s">
        <v>34</v>
      </c>
      <c r="B9" s="10"/>
      <c r="C9" s="10"/>
      <c r="D9" s="11"/>
      <c r="E9" s="12"/>
      <c r="F9" s="13">
        <f t="shared" si="0"/>
        <v>0</v>
      </c>
      <c r="G9" s="14">
        <f t="shared" si="1"/>
        <v>0</v>
      </c>
      <c r="H9" s="15">
        <f t="shared" si="2"/>
        <v>0</v>
      </c>
      <c r="I9" s="23">
        <f t="shared" si="3"/>
        <v>0</v>
      </c>
      <c r="J9" s="19" t="s">
        <v>35</v>
      </c>
      <c r="K9" s="10"/>
      <c r="L9" s="10"/>
      <c r="M9" s="11"/>
      <c r="N9" s="24"/>
      <c r="O9" s="12"/>
      <c r="P9" s="13">
        <f>$K9/25.4</f>
        <v>0</v>
      </c>
      <c r="Q9" s="14">
        <f>$L9/25.4</f>
        <v>0</v>
      </c>
      <c r="R9" s="14">
        <f>$M9/25.4</f>
        <v>0</v>
      </c>
      <c r="T9" t="s">
        <v>36</v>
      </c>
      <c r="U9" t="s">
        <v>6</v>
      </c>
      <c r="V9" t="s">
        <v>37</v>
      </c>
    </row>
    <row r="10" spans="1:22" x14ac:dyDescent="0.25">
      <c r="A10" s="9" t="s">
        <v>38</v>
      </c>
      <c r="B10" s="10"/>
      <c r="C10" s="10"/>
      <c r="D10" s="11"/>
      <c r="E10" s="12"/>
      <c r="F10" s="13">
        <f t="shared" si="0"/>
        <v>0</v>
      </c>
      <c r="G10" s="14">
        <f t="shared" si="1"/>
        <v>0</v>
      </c>
      <c r="H10" s="15">
        <f t="shared" si="2"/>
        <v>0</v>
      </c>
      <c r="I10" s="23">
        <f t="shared" si="3"/>
        <v>0</v>
      </c>
      <c r="J10" s="19" t="s">
        <v>39</v>
      </c>
      <c r="K10" s="10"/>
      <c r="L10" s="10"/>
      <c r="M10" s="11"/>
      <c r="N10" s="24"/>
      <c r="O10" s="12"/>
      <c r="P10" s="13">
        <f>$K10/25.4</f>
        <v>0</v>
      </c>
      <c r="Q10" s="14">
        <f>$L10/25.4</f>
        <v>0</v>
      </c>
      <c r="R10" s="14">
        <f>$M10/25.4</f>
        <v>0</v>
      </c>
      <c r="T10" t="s">
        <v>40</v>
      </c>
      <c r="V10" t="s">
        <v>41</v>
      </c>
    </row>
    <row r="11" spans="1:22" ht="15" customHeight="1" x14ac:dyDescent="0.25">
      <c r="A11" s="16" t="s">
        <v>42</v>
      </c>
      <c r="B11" s="10"/>
      <c r="C11" s="10"/>
      <c r="D11" s="11"/>
      <c r="E11" s="12"/>
      <c r="F11" s="13">
        <f t="shared" si="0"/>
        <v>0</v>
      </c>
      <c r="G11" s="14">
        <f t="shared" si="1"/>
        <v>0</v>
      </c>
      <c r="H11" s="15">
        <f t="shared" si="2"/>
        <v>0</v>
      </c>
      <c r="I11" s="23">
        <f t="shared" si="3"/>
        <v>0</v>
      </c>
      <c r="J11" s="25" t="s">
        <v>43</v>
      </c>
      <c r="K11" s="26">
        <f>N7*O7+N8*O8</f>
        <v>472</v>
      </c>
      <c r="L11" s="55" t="s">
        <v>44</v>
      </c>
      <c r="M11" s="56"/>
      <c r="N11" s="27">
        <v>14850</v>
      </c>
      <c r="O11" s="28">
        <f>SUM(O7:O10)</f>
        <v>34</v>
      </c>
      <c r="P11" s="57" t="s">
        <v>45</v>
      </c>
      <c r="Q11" s="58"/>
      <c r="R11" s="30">
        <f>N11*2.20462</f>
        <v>32738.606999999996</v>
      </c>
      <c r="T11" t="s">
        <v>46</v>
      </c>
      <c r="V11" t="s">
        <v>47</v>
      </c>
    </row>
    <row r="12" spans="1:22" x14ac:dyDescent="0.25">
      <c r="A12" s="9" t="s">
        <v>48</v>
      </c>
      <c r="B12" s="10"/>
      <c r="C12" s="10"/>
      <c r="D12" s="11"/>
      <c r="E12" s="12"/>
      <c r="F12" s="13">
        <f t="shared" si="0"/>
        <v>0</v>
      </c>
      <c r="G12" s="14">
        <f t="shared" si="1"/>
        <v>0</v>
      </c>
      <c r="H12" s="15">
        <f t="shared" si="2"/>
        <v>0</v>
      </c>
      <c r="I12" s="23">
        <f t="shared" si="3"/>
        <v>0</v>
      </c>
      <c r="J12" s="72" t="s">
        <v>49</v>
      </c>
      <c r="K12" s="73"/>
      <c r="L12" s="73"/>
      <c r="M12" s="73"/>
      <c r="N12" s="73"/>
      <c r="O12" s="73"/>
      <c r="P12" s="73"/>
      <c r="Q12" s="73"/>
      <c r="R12" s="74"/>
      <c r="T12" t="s">
        <v>50</v>
      </c>
      <c r="V12" t="s">
        <v>51</v>
      </c>
    </row>
    <row r="13" spans="1:22" x14ac:dyDescent="0.25">
      <c r="A13" s="9" t="s">
        <v>52</v>
      </c>
      <c r="B13" s="10"/>
      <c r="C13" s="10"/>
      <c r="D13" s="11"/>
      <c r="E13" s="12"/>
      <c r="F13" s="13">
        <f t="shared" si="0"/>
        <v>0</v>
      </c>
      <c r="G13" s="14">
        <f t="shared" si="1"/>
        <v>0</v>
      </c>
      <c r="H13" s="15">
        <f t="shared" si="2"/>
        <v>0</v>
      </c>
      <c r="I13" s="23">
        <f t="shared" si="3"/>
        <v>0</v>
      </c>
      <c r="J13" s="75"/>
      <c r="K13" s="73"/>
      <c r="L13" s="73"/>
      <c r="M13" s="73"/>
      <c r="N13" s="73"/>
      <c r="O13" s="73"/>
      <c r="P13" s="73"/>
      <c r="Q13" s="73"/>
      <c r="R13" s="74"/>
    </row>
    <row r="14" spans="1:22" x14ac:dyDescent="0.25">
      <c r="A14" s="17"/>
      <c r="B14" s="55" t="s">
        <v>53</v>
      </c>
      <c r="C14" s="59"/>
      <c r="D14" s="56"/>
      <c r="E14" s="18">
        <f>SUM(E7:E13)</f>
        <v>24</v>
      </c>
      <c r="F14" s="57" t="s">
        <v>54</v>
      </c>
      <c r="G14" s="59"/>
      <c r="H14" s="56"/>
      <c r="I14" s="29">
        <f>SUM(I7:I13)</f>
        <v>52.910942923199997</v>
      </c>
      <c r="J14" s="76"/>
      <c r="K14" s="77"/>
      <c r="L14" s="77"/>
      <c r="M14" s="77"/>
      <c r="N14" s="77"/>
      <c r="O14" s="77"/>
      <c r="P14" s="77"/>
      <c r="Q14" s="77"/>
      <c r="R14" s="78"/>
    </row>
    <row r="15" spans="1:22" ht="8.25" customHeight="1" x14ac:dyDescent="0.25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</row>
    <row r="16" spans="1:22" x14ac:dyDescent="0.25">
      <c r="A16" s="54" t="s">
        <v>55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2"/>
    </row>
    <row r="17" spans="1:21" ht="48" customHeight="1" x14ac:dyDescent="0.25">
      <c r="A17" s="71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</row>
    <row r="18" spans="1:21" ht="48" customHeight="1" x14ac:dyDescent="0.25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</row>
    <row r="19" spans="1:21" ht="48" customHeight="1" x14ac:dyDescent="0.25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U19" t="s">
        <v>56</v>
      </c>
    </row>
    <row r="20" spans="1:21" ht="48" customHeight="1" x14ac:dyDescent="0.25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</row>
    <row r="21" spans="1:21" ht="48" customHeight="1" x14ac:dyDescent="0.25">
      <c r="A21" s="71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</row>
    <row r="22" spans="1:21" ht="48" customHeight="1" x14ac:dyDescent="0.25">
      <c r="A22" s="71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</row>
    <row r="23" spans="1:21" ht="48" customHeight="1" x14ac:dyDescent="0.25">
      <c r="A23" s="71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</row>
    <row r="24" spans="1:21" ht="48" customHeight="1" x14ac:dyDescent="0.25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</row>
    <row r="25" spans="1:21" ht="48" customHeight="1" x14ac:dyDescent="0.25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</row>
    <row r="26" spans="1:21" ht="48" customHeight="1" x14ac:dyDescent="0.25">
      <c r="A26" s="71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21" ht="48" customHeight="1" x14ac:dyDescent="0.25">
      <c r="A27" s="71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</row>
    <row r="28" spans="1:21" ht="48" customHeight="1" x14ac:dyDescent="0.25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</row>
    <row r="29" spans="1:21" ht="48" customHeight="1" x14ac:dyDescent="0.25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</row>
    <row r="30" spans="1:21" ht="48" customHeight="1" x14ac:dyDescent="0.25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</row>
    <row r="31" spans="1:21" ht="48" customHeight="1" x14ac:dyDescent="0.25">
      <c r="A31" s="71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</row>
    <row r="32" spans="1:21" ht="48" customHeight="1" x14ac:dyDescent="0.25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</row>
    <row r="33" spans="1:18" ht="48" customHeight="1" x14ac:dyDescent="0.25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</row>
    <row r="34" spans="1:18" ht="48" customHeight="1" x14ac:dyDescent="0.25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</row>
    <row r="35" spans="1:18" ht="8.25" customHeight="1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</row>
    <row r="36" spans="1:18" x14ac:dyDescent="0.25">
      <c r="A36" s="67"/>
      <c r="B36" s="67"/>
      <c r="C36" s="67"/>
      <c r="D36" s="67"/>
      <c r="E36" s="67" t="s">
        <v>57</v>
      </c>
      <c r="F36" s="67"/>
      <c r="G36" s="67"/>
      <c r="H36" s="67"/>
      <c r="I36" s="67"/>
      <c r="J36" s="67"/>
      <c r="K36" s="67"/>
      <c r="L36" s="20"/>
      <c r="M36" s="67" t="s">
        <v>57</v>
      </c>
      <c r="N36" s="67"/>
      <c r="O36" s="67"/>
      <c r="P36" s="67"/>
      <c r="Q36" s="67"/>
      <c r="R36" s="67"/>
    </row>
    <row r="37" spans="1:18" ht="31.95" customHeight="1" x14ac:dyDescent="0.25">
      <c r="A37" s="64" t="s">
        <v>58</v>
      </c>
      <c r="B37" s="65"/>
      <c r="C37" s="61"/>
      <c r="D37" s="62"/>
      <c r="E37" s="63"/>
      <c r="F37" s="63"/>
      <c r="G37" s="63"/>
      <c r="H37" s="62"/>
      <c r="I37" s="64" t="s">
        <v>59</v>
      </c>
      <c r="J37" s="65"/>
      <c r="K37" s="61"/>
      <c r="L37" s="62"/>
      <c r="M37" s="61"/>
      <c r="N37" s="63"/>
      <c r="O37" s="63"/>
      <c r="P37" s="63"/>
      <c r="Q37" s="63"/>
      <c r="R37" s="62"/>
    </row>
    <row r="38" spans="1:18" ht="31.95" customHeight="1" x14ac:dyDescent="0.25">
      <c r="A38" s="35" t="s">
        <v>60</v>
      </c>
      <c r="B38" s="36"/>
      <c r="C38" s="68"/>
      <c r="D38" s="70"/>
      <c r="E38" s="69"/>
      <c r="F38" s="69"/>
      <c r="G38" s="69"/>
      <c r="H38" s="70"/>
      <c r="I38" s="35" t="s">
        <v>61</v>
      </c>
      <c r="J38" s="36"/>
      <c r="K38" s="68"/>
      <c r="L38" s="70"/>
      <c r="M38" s="68"/>
      <c r="N38" s="69"/>
      <c r="O38" s="69"/>
      <c r="P38" s="69"/>
      <c r="Q38" s="69"/>
      <c r="R38" s="70"/>
    </row>
    <row r="39" spans="1:18" ht="31.95" customHeight="1" x14ac:dyDescent="0.25">
      <c r="A39" s="35" t="s">
        <v>62</v>
      </c>
      <c r="B39" s="36"/>
      <c r="C39" s="68"/>
      <c r="D39" s="70"/>
      <c r="E39" s="69"/>
      <c r="F39" s="69"/>
      <c r="G39" s="69"/>
      <c r="H39" s="70"/>
      <c r="I39" s="35"/>
      <c r="J39" s="36"/>
      <c r="K39" s="68"/>
      <c r="L39" s="70"/>
      <c r="M39" s="68"/>
      <c r="N39" s="69"/>
      <c r="O39" s="69"/>
      <c r="P39" s="69"/>
      <c r="Q39" s="69"/>
      <c r="R39" s="70"/>
    </row>
  </sheetData>
  <mergeCells count="48">
    <mergeCell ref="M39:R39"/>
    <mergeCell ref="A17:R34"/>
    <mergeCell ref="J12:R14"/>
    <mergeCell ref="A39:B39"/>
    <mergeCell ref="C39:D39"/>
    <mergeCell ref="E39:H39"/>
    <mergeCell ref="I39:J39"/>
    <mergeCell ref="K39:L39"/>
    <mergeCell ref="M37:R37"/>
    <mergeCell ref="A38:B38"/>
    <mergeCell ref="C38:D38"/>
    <mergeCell ref="E38:H38"/>
    <mergeCell ref="I38:J38"/>
    <mergeCell ref="K38:L38"/>
    <mergeCell ref="M38:R38"/>
    <mergeCell ref="A37:B37"/>
    <mergeCell ref="C37:D37"/>
    <mergeCell ref="E37:H37"/>
    <mergeCell ref="I37:J37"/>
    <mergeCell ref="K37:L37"/>
    <mergeCell ref="A16:R16"/>
    <mergeCell ref="A35:R35"/>
    <mergeCell ref="A36:D36"/>
    <mergeCell ref="E36:H36"/>
    <mergeCell ref="I36:K36"/>
    <mergeCell ref="M36:R36"/>
    <mergeCell ref="L11:M11"/>
    <mergeCell ref="P11:Q11"/>
    <mergeCell ref="B14:D14"/>
    <mergeCell ref="F14:H14"/>
    <mergeCell ref="A15:R15"/>
    <mergeCell ref="A5:I5"/>
    <mergeCell ref="J5:R5"/>
    <mergeCell ref="B6:D6"/>
    <mergeCell ref="F6:H6"/>
    <mergeCell ref="J6:M6"/>
    <mergeCell ref="P6:R6"/>
    <mergeCell ref="C3:D3"/>
    <mergeCell ref="E3:I3"/>
    <mergeCell ref="J3:K3"/>
    <mergeCell ref="L3:R3"/>
    <mergeCell ref="A4:R4"/>
    <mergeCell ref="A1:R1"/>
    <mergeCell ref="D2:F2"/>
    <mergeCell ref="K2:L2"/>
    <mergeCell ref="M2:N2"/>
    <mergeCell ref="O2:P2"/>
    <mergeCell ref="Q2:R2"/>
  </mergeCells>
  <phoneticPr fontId="6" type="noConversion"/>
  <conditionalFormatting sqref="B3">
    <cfRule type="cellIs" dxfId="3" priority="9" operator="equal">
      <formula>"In Club"</formula>
    </cfRule>
  </conditionalFormatting>
  <conditionalFormatting sqref="F7:F13">
    <cfRule type="cellIs" dxfId="2" priority="1" operator="greaterThan">
      <formula>92.25</formula>
    </cfRule>
  </conditionalFormatting>
  <conditionalFormatting sqref="G7:G13">
    <cfRule type="cellIs" dxfId="1" priority="2" operator="greaterThan">
      <formula>22.3</formula>
    </cfRule>
  </conditionalFormatting>
  <conditionalFormatting sqref="M2">
    <cfRule type="cellIs" dxfId="0" priority="10" operator="equal">
      <formula>"Yes"</formula>
    </cfRule>
  </conditionalFormatting>
  <dataValidations count="3">
    <dataValidation type="list" allowBlank="1" showInputMessage="1" showErrorMessage="1" sqref="J2" xr:uid="{00000000-0002-0000-0000-000000000000}">
      <formula1>$U$8:$U$9</formula1>
    </dataValidation>
    <dataValidation type="list" allowBlank="1" showInputMessage="1" showErrorMessage="1" sqref="M2" xr:uid="{00000000-0002-0000-0000-000001000000}">
      <formula1>$U$6:$V$6</formula1>
    </dataValidation>
    <dataValidation type="list" allowBlank="1" showInputMessage="1" showErrorMessage="1" sqref="B3" xr:uid="{00000000-0002-0000-0000-000002000000}">
      <formula1>$U$5:$V$5</formula1>
    </dataValidation>
  </dataValidations>
  <printOptions horizontalCentered="1"/>
  <pageMargins left="0.45" right="0.45" top="0.5" bottom="0.5" header="0.3" footer="0.3"/>
  <pageSetup scale="57" fitToHeight="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Pict="0">
                <anchor moveWithCells="1">
                  <from>
                    <xdr:col>2</xdr:col>
                    <xdr:colOff>266700</xdr:colOff>
                    <xdr:row>36</xdr:row>
                    <xdr:rowOff>99060</xdr:rowOff>
                  </from>
                  <to>
                    <xdr:col>3</xdr:col>
                    <xdr:colOff>480060</xdr:colOff>
                    <xdr:row>36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Pict="0">
                <anchor moveWithCells="1">
                  <from>
                    <xdr:col>2</xdr:col>
                    <xdr:colOff>266700</xdr:colOff>
                    <xdr:row>37</xdr:row>
                    <xdr:rowOff>99060</xdr:rowOff>
                  </from>
                  <to>
                    <xdr:col>3</xdr:col>
                    <xdr:colOff>480060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Pict="0">
                <anchor moveWithCells="1">
                  <from>
                    <xdr:col>2</xdr:col>
                    <xdr:colOff>266700</xdr:colOff>
                    <xdr:row>38</xdr:row>
                    <xdr:rowOff>99060</xdr:rowOff>
                  </from>
                  <to>
                    <xdr:col>3</xdr:col>
                    <xdr:colOff>480060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Pict="0">
                <anchor moveWithCells="1">
                  <from>
                    <xdr:col>10</xdr:col>
                    <xdr:colOff>228600</xdr:colOff>
                    <xdr:row>36</xdr:row>
                    <xdr:rowOff>99060</xdr:rowOff>
                  </from>
                  <to>
                    <xdr:col>12</xdr:col>
                    <xdr:colOff>144780</xdr:colOff>
                    <xdr:row>36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Pict="0">
                <anchor moveWithCells="1">
                  <from>
                    <xdr:col>10</xdr:col>
                    <xdr:colOff>213360</xdr:colOff>
                    <xdr:row>37</xdr:row>
                    <xdr:rowOff>99060</xdr:rowOff>
                  </from>
                  <to>
                    <xdr:col>12</xdr:col>
                    <xdr:colOff>137160</xdr:colOff>
                    <xdr:row>37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Highlander - Preliminary</vt:lpstr>
      <vt:lpstr>'Highlander - Preliminary'!Print_Area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Gronau</dc:creator>
  <cp:lastModifiedBy>Noah Liu</cp:lastModifiedBy>
  <cp:lastPrinted>2021-08-31T18:36:00Z</cp:lastPrinted>
  <dcterms:created xsi:type="dcterms:W3CDTF">2021-01-11T15:50:00Z</dcterms:created>
  <dcterms:modified xsi:type="dcterms:W3CDTF">2024-07-15T09:37:44Z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AC6A0019E1A9402DAE537311401B34AF</vt:lpwstr>
  </property>
  <property fmtid="{D5CDD505-2E9C-101B-9397-08002B2CF9AE}" pid="3" name="KSOProductBuildVer">
    <vt:lpwstr>2052-11.1.0.12358</vt:lpwstr>
  </property>
</Properties>
</file>